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ltiplace" sheetId="1" r:id="rId1"/>
    <sheet name="Monoplace" sheetId="2" r:id="rId2"/>
  </sheets>
  <definedNames/>
  <calcPr fullCalcOnLoad="1"/>
</workbook>
</file>

<file path=xl/sharedStrings.xml><?xml version="1.0" encoding="utf-8"?>
<sst xmlns="http://schemas.openxmlformats.org/spreadsheetml/2006/main" count="156" uniqueCount="37">
  <si>
    <t>Master</t>
  </si>
  <si>
    <t>psi</t>
  </si>
  <si>
    <t>Main lock</t>
  </si>
  <si>
    <t>±</t>
  </si>
  <si>
    <t>Actual deviation</t>
  </si>
  <si>
    <t>Allowed</t>
  </si>
  <si>
    <t>Document #:</t>
  </si>
  <si>
    <t xml:space="preserve">Performed by:                                                                   </t>
  </si>
  <si>
    <t>Entry Lock</t>
  </si>
  <si>
    <t>Target</t>
  </si>
  <si>
    <r>
      <t>Notes</t>
    </r>
    <r>
      <rPr>
        <sz val="10"/>
        <rFont val="Arial"/>
        <family val="0"/>
      </rPr>
      <t xml:space="preserve">:  </t>
    </r>
  </si>
  <si>
    <t xml:space="preserve">Master Gauge calibration certificate required to be appended to this report. </t>
  </si>
  <si>
    <t xml:space="preserve">Report on significant deviations as these apply to the treatment tables being used.    </t>
  </si>
  <si>
    <t>Commercial diving accuracies are not relevant to air/oxygen treatment table depth readings.</t>
  </si>
  <si>
    <r>
      <t>DEPTH GAUGE CALIBRATION:</t>
    </r>
    <r>
      <rPr>
        <sz val="14"/>
        <color indexed="17"/>
        <rFont val="Arial"/>
        <family val="2"/>
      </rPr>
      <t xml:space="preserve">  </t>
    </r>
    <r>
      <rPr>
        <b/>
        <u val="single"/>
        <sz val="14"/>
        <color indexed="17"/>
        <rFont val="Arial"/>
        <family val="2"/>
      </rPr>
      <t xml:space="preserve">                                                                         </t>
    </r>
  </si>
  <si>
    <t>qa document no.</t>
  </si>
  <si>
    <t>Performed on:</t>
  </si>
  <si>
    <t>date</t>
  </si>
  <si>
    <t>Using:</t>
  </si>
  <si>
    <t>Digital Master Gauge:</t>
  </si>
  <si>
    <t>Deviations should be relevant to what can be reliably read by eye on the analogue gauges.</t>
  </si>
  <si>
    <t>-</t>
  </si>
  <si>
    <t>FSW</t>
  </si>
  <si>
    <t>Therapeutic Gauge</t>
  </si>
  <si>
    <t>ATA</t>
  </si>
  <si>
    <r>
      <t>PRESSURE GAUGE VALIDATION:</t>
    </r>
    <r>
      <rPr>
        <sz val="14"/>
        <color indexed="17"/>
        <rFont val="Arial"/>
        <family val="2"/>
      </rPr>
      <t xml:space="preserve">  </t>
    </r>
    <r>
      <rPr>
        <b/>
        <u val="single"/>
        <sz val="14"/>
        <color indexed="17"/>
        <rFont val="Arial"/>
        <family val="2"/>
      </rPr>
      <t xml:space="preserve">                                                                         </t>
    </r>
  </si>
  <si>
    <t>Monoplace Chamber</t>
  </si>
  <si>
    <t>Gauge Full Scale:</t>
  </si>
  <si>
    <t>Gauge calibr date:</t>
  </si>
  <si>
    <t>Gauge serial #:</t>
  </si>
  <si>
    <t>Gauge Full Scale: FSW</t>
  </si>
  <si>
    <t>Facility, location</t>
  </si>
  <si>
    <t>technician's name</t>
  </si>
  <si>
    <t>Model</t>
  </si>
  <si>
    <t>Serial number</t>
  </si>
  <si>
    <t>Gauge calibration date</t>
  </si>
  <si>
    <t>Master Gauge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</si>
</sst>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5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4"/>
      <color indexed="17"/>
      <name val="Arial"/>
      <family val="2"/>
    </font>
    <font>
      <sz val="14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600"/>
      <name val="Arial"/>
      <family val="2"/>
    </font>
    <font>
      <sz val="11"/>
      <color rgb="FF006600"/>
      <name val="Arial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10"/>
      <color theme="1"/>
      <name val="Arial"/>
      <family val="2"/>
    </font>
    <font>
      <b/>
      <sz val="12"/>
      <color rgb="FF006600"/>
      <name val="Arial"/>
      <family val="2"/>
    </font>
    <font>
      <b/>
      <sz val="14"/>
      <color rgb="FF00660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0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52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172" fontId="53" fillId="0" borderId="10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172" fontId="5" fillId="34" borderId="10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10" fontId="5" fillId="0" borderId="10" xfId="0" applyNumberFormat="1" applyFont="1" applyBorder="1" applyAlignment="1" applyProtection="1" quotePrefix="1">
      <alignment horizontal="center"/>
      <protection locked="0"/>
    </xf>
    <xf numFmtId="10" fontId="5" fillId="0" borderId="13" xfId="0" applyNumberFormat="1" applyFont="1" applyFill="1" applyBorder="1" applyAlignment="1" applyProtection="1">
      <alignment horizontal="right"/>
      <protection locked="0"/>
    </xf>
    <xf numFmtId="10" fontId="5" fillId="0" borderId="14" xfId="0" applyNumberFormat="1" applyFont="1" applyFill="1" applyBorder="1" applyAlignment="1" applyProtection="1">
      <alignment horizontal="left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172" fontId="5" fillId="0" borderId="12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54" fillId="0" borderId="0" xfId="0" applyFont="1" applyFill="1" applyAlignment="1">
      <alignment horizontal="left"/>
    </xf>
    <xf numFmtId="0" fontId="52" fillId="0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2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2" fillId="34" borderId="0" xfId="0" applyFont="1" applyFill="1" applyAlignment="1" applyProtection="1">
      <alignment horizont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2" fontId="52" fillId="34" borderId="0" xfId="0" applyNumberFormat="1" applyFont="1" applyFill="1" applyAlignment="1" applyProtection="1">
      <alignment/>
      <protection locked="0"/>
    </xf>
    <xf numFmtId="0" fontId="52" fillId="34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52" fillId="34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57" fillId="34" borderId="0" xfId="0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left" vertical="center"/>
    </xf>
    <xf numFmtId="0" fontId="57" fillId="34" borderId="0" xfId="0" applyFont="1" applyFill="1" applyAlignment="1">
      <alignment vertical="center"/>
    </xf>
    <xf numFmtId="0" fontId="57" fillId="34" borderId="0" xfId="0" applyFont="1" applyFill="1" applyAlignment="1">
      <alignment/>
    </xf>
    <xf numFmtId="0" fontId="57" fillId="34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left"/>
    </xf>
    <xf numFmtId="0" fontId="58" fillId="34" borderId="0" xfId="0" applyFont="1" applyFill="1" applyAlignment="1" applyProtection="1">
      <alignment horizontal="left" vertical="center"/>
      <protection locked="0"/>
    </xf>
    <xf numFmtId="0" fontId="58" fillId="34" borderId="0" xfId="0" applyFont="1" applyFill="1" applyAlignment="1">
      <alignment horizontal="left" vertical="center"/>
    </xf>
    <xf numFmtId="0" fontId="58" fillId="34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5" fillId="0" borderId="10" xfId="0" applyNumberFormat="1" applyFont="1" applyBorder="1" applyAlignment="1" applyProtection="1">
      <alignment/>
      <protection locked="0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172" fontId="5" fillId="34" borderId="10" xfId="0" applyNumberFormat="1" applyFont="1" applyFill="1" applyBorder="1" applyAlignment="1" applyProtection="1" quotePrefix="1">
      <alignment horizontal="center"/>
      <protection locked="0"/>
    </xf>
    <xf numFmtId="2" fontId="5" fillId="0" borderId="12" xfId="0" applyNumberFormat="1" applyFont="1" applyBorder="1" applyAlignment="1" applyProtection="1" quotePrefix="1">
      <alignment horizontal="center"/>
      <protection locked="0"/>
    </xf>
    <xf numFmtId="2" fontId="5" fillId="0" borderId="14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tabSelected="1" zoomScalePageLayoutView="0" workbookViewId="0" topLeftCell="A1">
      <selection activeCell="N37" sqref="N37"/>
    </sheetView>
  </sheetViews>
  <sheetFormatPr defaultColWidth="9.140625" defaultRowHeight="12.75"/>
  <cols>
    <col min="4" max="4" width="9.140625" style="0" customWidth="1"/>
    <col min="5" max="5" width="2.57421875" style="0" customWidth="1"/>
    <col min="6" max="8" width="9.140625" style="0" customWidth="1"/>
    <col min="9" max="9" width="3.28125" style="0" customWidth="1"/>
    <col min="10" max="10" width="9.140625" style="0" customWidth="1"/>
    <col min="11" max="11" width="2.57421875" style="0" customWidth="1"/>
    <col min="12" max="14" width="9.140625" style="0" customWidth="1"/>
    <col min="15" max="15" width="3.28125" style="0" customWidth="1"/>
    <col min="16" max="16" width="9.140625" style="0" customWidth="1"/>
    <col min="17" max="17" width="2.57421875" style="0" customWidth="1"/>
    <col min="19" max="20" width="9.140625" style="0" customWidth="1"/>
    <col min="21" max="21" width="3.28125" style="0" customWidth="1"/>
    <col min="22" max="22" width="9.140625" style="0" customWidth="1"/>
  </cols>
  <sheetData>
    <row r="1" spans="2:16" ht="15.75">
      <c r="B1" s="3"/>
      <c r="C1" s="3"/>
      <c r="D1" s="3"/>
      <c r="E1" s="3"/>
      <c r="F1" s="3"/>
      <c r="G1" s="35" t="s">
        <v>6</v>
      </c>
      <c r="H1" s="36"/>
      <c r="I1" s="39" t="s">
        <v>15</v>
      </c>
      <c r="J1" s="41"/>
      <c r="K1" s="41"/>
      <c r="L1" s="41"/>
      <c r="M1" s="41"/>
      <c r="N1" s="41"/>
      <c r="O1" s="41"/>
      <c r="P1" s="41"/>
    </row>
    <row r="2" spans="2:16" ht="25.5" customHeight="1">
      <c r="B2" s="42" t="s">
        <v>14</v>
      </c>
      <c r="C2" s="40"/>
      <c r="D2" s="40"/>
      <c r="E2" s="40"/>
      <c r="F2" s="40"/>
      <c r="G2" s="40"/>
      <c r="H2" s="39" t="s">
        <v>31</v>
      </c>
      <c r="I2" s="41"/>
      <c r="J2" s="41"/>
      <c r="K2" s="41"/>
      <c r="L2" s="41"/>
      <c r="M2" s="41"/>
      <c r="N2" s="41"/>
      <c r="O2" s="41"/>
      <c r="P2" s="41"/>
    </row>
    <row r="3" spans="2:16" ht="19.5" customHeight="1">
      <c r="B3" s="37" t="s">
        <v>16</v>
      </c>
      <c r="C3" s="38"/>
      <c r="D3" s="39" t="s">
        <v>17</v>
      </c>
      <c r="E3" s="43"/>
      <c r="F3" s="6" t="s">
        <v>18</v>
      </c>
      <c r="G3" s="39" t="s">
        <v>33</v>
      </c>
      <c r="H3" s="39"/>
      <c r="I3" s="6" t="s">
        <v>19</v>
      </c>
      <c r="J3" s="7"/>
      <c r="K3" s="7"/>
      <c r="L3" s="7"/>
      <c r="M3" s="39" t="s">
        <v>34</v>
      </c>
      <c r="N3" s="47"/>
      <c r="O3" s="47"/>
      <c r="P3" s="47"/>
    </row>
    <row r="4" spans="2:16" ht="20.25" customHeight="1">
      <c r="B4" s="37" t="s">
        <v>7</v>
      </c>
      <c r="C4" s="38"/>
      <c r="D4" s="39" t="s">
        <v>32</v>
      </c>
      <c r="E4" s="39"/>
      <c r="F4" s="39"/>
      <c r="G4" s="5"/>
      <c r="H4" s="5"/>
      <c r="I4" s="37" t="s">
        <v>30</v>
      </c>
      <c r="J4" s="38"/>
      <c r="K4" s="40"/>
      <c r="L4" s="40"/>
      <c r="M4" s="39">
        <v>230</v>
      </c>
      <c r="N4" s="39"/>
      <c r="O4" s="39"/>
      <c r="P4" s="39"/>
    </row>
    <row r="5" spans="2:16" ht="15" customHeight="1">
      <c r="B5" s="4"/>
      <c r="C5" s="4"/>
      <c r="D5" s="4"/>
      <c r="E5" s="4"/>
      <c r="F5" s="4"/>
      <c r="G5" s="4"/>
      <c r="H5" s="4"/>
      <c r="I5" s="4"/>
      <c r="J5" s="4"/>
      <c r="K5" s="8"/>
      <c r="L5" s="8"/>
      <c r="M5" s="8"/>
      <c r="N5" s="8"/>
      <c r="O5" s="8"/>
      <c r="P5" s="8"/>
    </row>
    <row r="6" spans="2:22" ht="15" customHeight="1">
      <c r="B6" s="53" t="s">
        <v>0</v>
      </c>
      <c r="C6" s="53"/>
      <c r="D6" s="53"/>
      <c r="E6" s="16"/>
      <c r="F6" s="54" t="s">
        <v>2</v>
      </c>
      <c r="G6" s="55"/>
      <c r="H6" s="55"/>
      <c r="I6" s="55"/>
      <c r="J6" s="56"/>
      <c r="K6" s="71"/>
      <c r="L6" s="54" t="s">
        <v>8</v>
      </c>
      <c r="M6" s="55"/>
      <c r="N6" s="55"/>
      <c r="O6" s="55"/>
      <c r="P6" s="56"/>
      <c r="Q6" s="72"/>
      <c r="R6" s="54" t="s">
        <v>23</v>
      </c>
      <c r="S6" s="55"/>
      <c r="T6" s="55"/>
      <c r="U6" s="55"/>
      <c r="V6" s="56"/>
    </row>
    <row r="7" spans="1:22" ht="15" customHeight="1">
      <c r="A7" s="1"/>
      <c r="B7" s="15" t="s">
        <v>1</v>
      </c>
      <c r="C7" s="15" t="s">
        <v>22</v>
      </c>
      <c r="D7" s="17" t="s">
        <v>9</v>
      </c>
      <c r="E7" s="18"/>
      <c r="F7" s="15" t="s">
        <v>22</v>
      </c>
      <c r="G7" s="57" t="s">
        <v>4</v>
      </c>
      <c r="H7" s="58"/>
      <c r="I7" s="59" t="s">
        <v>5</v>
      </c>
      <c r="J7" s="58"/>
      <c r="K7" s="71"/>
      <c r="L7" s="15" t="s">
        <v>22</v>
      </c>
      <c r="M7" s="57" t="s">
        <v>4</v>
      </c>
      <c r="N7" s="59"/>
      <c r="O7" s="57" t="s">
        <v>5</v>
      </c>
      <c r="P7" s="58"/>
      <c r="Q7" s="72"/>
      <c r="R7" s="15" t="s">
        <v>22</v>
      </c>
      <c r="S7" s="57" t="s">
        <v>4</v>
      </c>
      <c r="T7" s="59"/>
      <c r="U7" s="57" t="s">
        <v>5</v>
      </c>
      <c r="V7" s="58"/>
    </row>
    <row r="8" spans="1:22" ht="15" customHeight="1">
      <c r="A8" s="2"/>
      <c r="B8" s="20">
        <v>0</v>
      </c>
      <c r="C8" s="73">
        <f>B8*2.245667269</f>
        <v>0</v>
      </c>
      <c r="D8" s="74">
        <v>0</v>
      </c>
      <c r="E8" s="22"/>
      <c r="F8" s="23">
        <v>0</v>
      </c>
      <c r="G8" s="24">
        <f>(C8-F8)</f>
        <v>0</v>
      </c>
      <c r="H8" s="25">
        <f>(C8-F8)/$M$4</f>
        <v>0</v>
      </c>
      <c r="I8" s="26" t="s">
        <v>3</v>
      </c>
      <c r="J8" s="27">
        <v>0.0025</v>
      </c>
      <c r="K8" s="75"/>
      <c r="L8" s="23">
        <v>0</v>
      </c>
      <c r="M8" s="24">
        <f>C8-L8</f>
        <v>0</v>
      </c>
      <c r="N8" s="25">
        <f>(C8-L8)/$M$4</f>
        <v>0</v>
      </c>
      <c r="O8" s="26" t="s">
        <v>3</v>
      </c>
      <c r="P8" s="27">
        <v>0.0025</v>
      </c>
      <c r="Q8" s="72"/>
      <c r="R8" s="23">
        <v>0</v>
      </c>
      <c r="S8" s="24">
        <f>C8-R8</f>
        <v>0</v>
      </c>
      <c r="T8" s="25">
        <f>(C8-R8)/$M$4</f>
        <v>0</v>
      </c>
      <c r="U8" s="26" t="s">
        <v>3</v>
      </c>
      <c r="V8" s="27">
        <v>0.0025</v>
      </c>
    </row>
    <row r="9" spans="1:22" ht="15" customHeight="1">
      <c r="A9" s="2"/>
      <c r="B9" s="20">
        <v>7.25</v>
      </c>
      <c r="C9" s="73">
        <f>B9*2.245667269</f>
        <v>16.28108770025</v>
      </c>
      <c r="D9" s="74">
        <v>15</v>
      </c>
      <c r="E9" s="22"/>
      <c r="F9" s="23">
        <v>16</v>
      </c>
      <c r="G9" s="24">
        <f aca="true" t="shared" si="0" ref="G9:G22">(C9-F9)</f>
        <v>0.2810877002500014</v>
      </c>
      <c r="H9" s="25">
        <f>(C9-F9)/$M$4</f>
        <v>0.0012221204358695713</v>
      </c>
      <c r="I9" s="26" t="s">
        <v>3</v>
      </c>
      <c r="J9" s="27">
        <v>0.0025</v>
      </c>
      <c r="K9" s="75"/>
      <c r="L9" s="23">
        <v>16</v>
      </c>
      <c r="M9" s="24">
        <f aca="true" t="shared" si="1" ref="M9:M22">C9-L9</f>
        <v>0.2810877002500014</v>
      </c>
      <c r="N9" s="25">
        <f aca="true" t="shared" si="2" ref="N9:N22">(C9-L9)/$M$4</f>
        <v>0.0012221204358695713</v>
      </c>
      <c r="O9" s="26" t="s">
        <v>3</v>
      </c>
      <c r="P9" s="27">
        <v>0.0025</v>
      </c>
      <c r="Q9" s="72"/>
      <c r="R9" s="23">
        <v>16.3</v>
      </c>
      <c r="S9" s="24">
        <f aca="true" t="shared" si="3" ref="S9:S22">C9-R9</f>
        <v>-0.018912299749999306</v>
      </c>
      <c r="T9" s="25">
        <f aca="true" t="shared" si="4" ref="T9:T22">(C9-R9)/$M$4</f>
        <v>-8.222739021738829E-05</v>
      </c>
      <c r="U9" s="26" t="s">
        <v>3</v>
      </c>
      <c r="V9" s="27">
        <v>0.0025</v>
      </c>
    </row>
    <row r="10" spans="1:22" ht="15" customHeight="1">
      <c r="A10" s="2"/>
      <c r="B10" s="20">
        <v>11.75</v>
      </c>
      <c r="C10" s="73">
        <f aca="true" t="shared" si="5" ref="C10:C21">B10*2.245667269</f>
        <v>26.386590410750003</v>
      </c>
      <c r="D10" s="74">
        <v>25</v>
      </c>
      <c r="E10" s="22"/>
      <c r="F10" s="23">
        <v>26</v>
      </c>
      <c r="G10" s="24">
        <f t="shared" si="0"/>
        <v>0.3865904107500029</v>
      </c>
      <c r="H10" s="25">
        <f aca="true" t="shared" si="6" ref="H10:H22">(C10-F10)/$M$4</f>
        <v>0.0016808278728260996</v>
      </c>
      <c r="I10" s="26" t="s">
        <v>3</v>
      </c>
      <c r="J10" s="27">
        <v>0.0025</v>
      </c>
      <c r="K10" s="75"/>
      <c r="L10" s="23">
        <v>26</v>
      </c>
      <c r="M10" s="24">
        <f t="shared" si="1"/>
        <v>0.3865904107500029</v>
      </c>
      <c r="N10" s="25">
        <f t="shared" si="2"/>
        <v>0.0016808278728260996</v>
      </c>
      <c r="O10" s="26" t="s">
        <v>3</v>
      </c>
      <c r="P10" s="27">
        <v>0.0025</v>
      </c>
      <c r="Q10" s="72"/>
      <c r="R10" s="23">
        <v>26.4</v>
      </c>
      <c r="S10" s="24">
        <f t="shared" si="3"/>
        <v>-0.01340958924999569</v>
      </c>
      <c r="T10" s="25">
        <f t="shared" si="4"/>
        <v>-5.8302561956503004E-05</v>
      </c>
      <c r="U10" s="26" t="s">
        <v>3</v>
      </c>
      <c r="V10" s="27">
        <v>0.0025</v>
      </c>
    </row>
    <row r="11" spans="1:22" ht="15" customHeight="1">
      <c r="A11" s="2"/>
      <c r="B11" s="20">
        <v>20.5</v>
      </c>
      <c r="C11" s="73">
        <f t="shared" si="5"/>
        <v>46.0361790145</v>
      </c>
      <c r="D11" s="74">
        <v>45</v>
      </c>
      <c r="E11" s="22"/>
      <c r="F11" s="23">
        <v>46</v>
      </c>
      <c r="G11" s="24">
        <f t="shared" si="0"/>
        <v>0.03617901450000005</v>
      </c>
      <c r="H11" s="25">
        <f t="shared" si="6"/>
        <v>0.00015730006304347848</v>
      </c>
      <c r="I11" s="26" t="s">
        <v>3</v>
      </c>
      <c r="J11" s="27">
        <v>0.0025</v>
      </c>
      <c r="K11" s="75"/>
      <c r="L11" s="23">
        <v>46</v>
      </c>
      <c r="M11" s="24">
        <f t="shared" si="1"/>
        <v>0.03617901450000005</v>
      </c>
      <c r="N11" s="25">
        <f t="shared" si="2"/>
        <v>0.00015730006304347848</v>
      </c>
      <c r="O11" s="26" t="s">
        <v>3</v>
      </c>
      <c r="P11" s="27">
        <v>0.0025</v>
      </c>
      <c r="Q11" s="72"/>
      <c r="R11" s="23">
        <v>46</v>
      </c>
      <c r="S11" s="24">
        <f t="shared" si="3"/>
        <v>0.03617901450000005</v>
      </c>
      <c r="T11" s="25">
        <f t="shared" si="4"/>
        <v>0.00015730006304347848</v>
      </c>
      <c r="U11" s="26" t="s">
        <v>3</v>
      </c>
      <c r="V11" s="27">
        <v>0.0025</v>
      </c>
    </row>
    <row r="12" spans="1:22" ht="15" customHeight="1">
      <c r="A12" s="2"/>
      <c r="B12" s="20">
        <v>26.25</v>
      </c>
      <c r="C12" s="73">
        <f t="shared" si="5"/>
        <v>58.948765811250006</v>
      </c>
      <c r="D12" s="74">
        <v>60</v>
      </c>
      <c r="E12" s="22"/>
      <c r="F12" s="23">
        <v>59</v>
      </c>
      <c r="G12" s="24">
        <f t="shared" si="0"/>
        <v>-0.0512341887499943</v>
      </c>
      <c r="H12" s="25">
        <f t="shared" si="6"/>
        <v>-0.00022275734239127958</v>
      </c>
      <c r="I12" s="26" t="s">
        <v>3</v>
      </c>
      <c r="J12" s="27">
        <v>0.0025</v>
      </c>
      <c r="K12" s="75"/>
      <c r="L12" s="23">
        <v>58</v>
      </c>
      <c r="M12" s="24">
        <f t="shared" si="1"/>
        <v>0.9487658112500057</v>
      </c>
      <c r="N12" s="25">
        <f t="shared" si="2"/>
        <v>0.004125068744565242</v>
      </c>
      <c r="O12" s="26" t="s">
        <v>3</v>
      </c>
      <c r="P12" s="27">
        <v>0.0025</v>
      </c>
      <c r="Q12" s="72"/>
      <c r="R12" s="23">
        <v>59</v>
      </c>
      <c r="S12" s="24">
        <f t="shared" si="3"/>
        <v>-0.0512341887499943</v>
      </c>
      <c r="T12" s="25">
        <f t="shared" si="4"/>
        <v>-0.00022275734239127958</v>
      </c>
      <c r="U12" s="26" t="s">
        <v>3</v>
      </c>
      <c r="V12" s="27">
        <v>0.0025</v>
      </c>
    </row>
    <row r="13" spans="1:22" ht="15" customHeight="1">
      <c r="A13" s="2"/>
      <c r="B13" s="20">
        <v>29.25</v>
      </c>
      <c r="C13" s="73">
        <f t="shared" si="5"/>
        <v>65.68576761825</v>
      </c>
      <c r="D13" s="74">
        <v>65</v>
      </c>
      <c r="E13" s="22"/>
      <c r="F13" s="23">
        <v>66</v>
      </c>
      <c r="G13" s="24">
        <f t="shared" si="0"/>
        <v>-0.3142323817500028</v>
      </c>
      <c r="H13" s="25">
        <f t="shared" si="6"/>
        <v>-0.0013662277467391425</v>
      </c>
      <c r="I13" s="26" t="s">
        <v>3</v>
      </c>
      <c r="J13" s="27">
        <v>0.0025</v>
      </c>
      <c r="K13" s="75"/>
      <c r="L13" s="23">
        <v>66</v>
      </c>
      <c r="M13" s="24">
        <f t="shared" si="1"/>
        <v>-0.3142323817500028</v>
      </c>
      <c r="N13" s="25">
        <f t="shared" si="2"/>
        <v>-0.0013662277467391425</v>
      </c>
      <c r="O13" s="26" t="s">
        <v>3</v>
      </c>
      <c r="P13" s="27">
        <v>0.0025</v>
      </c>
      <c r="Q13" s="72"/>
      <c r="R13" s="23">
        <v>66.7</v>
      </c>
      <c r="S13" s="24">
        <f t="shared" si="3"/>
        <v>-1.0142323817500056</v>
      </c>
      <c r="T13" s="25">
        <f t="shared" si="4"/>
        <v>-0.00440970600760872</v>
      </c>
      <c r="U13" s="26" t="s">
        <v>3</v>
      </c>
      <c r="V13" s="27">
        <v>0.0025</v>
      </c>
    </row>
    <row r="14" spans="1:22" ht="15" customHeight="1">
      <c r="A14" s="2"/>
      <c r="B14" s="20">
        <v>43.75</v>
      </c>
      <c r="C14" s="73">
        <f t="shared" si="5"/>
        <v>98.24794301875001</v>
      </c>
      <c r="D14" s="74">
        <v>100</v>
      </c>
      <c r="E14" s="22"/>
      <c r="F14" s="23">
        <v>98</v>
      </c>
      <c r="G14" s="24">
        <f t="shared" si="0"/>
        <v>0.24794301875000713</v>
      </c>
      <c r="H14" s="25">
        <f t="shared" si="6"/>
        <v>0.001078013125000031</v>
      </c>
      <c r="I14" s="26" t="s">
        <v>3</v>
      </c>
      <c r="J14" s="27">
        <v>0.0025</v>
      </c>
      <c r="K14" s="75"/>
      <c r="L14" s="23">
        <v>99</v>
      </c>
      <c r="M14" s="24">
        <f t="shared" si="1"/>
        <v>-0.7520569812499929</v>
      </c>
      <c r="N14" s="25">
        <f t="shared" si="2"/>
        <v>-0.0032698129619564906</v>
      </c>
      <c r="O14" s="26" t="s">
        <v>3</v>
      </c>
      <c r="P14" s="27">
        <v>0.0025</v>
      </c>
      <c r="Q14" s="72"/>
      <c r="R14" s="76" t="s">
        <v>21</v>
      </c>
      <c r="S14" s="77" t="s">
        <v>21</v>
      </c>
      <c r="T14" s="77" t="s">
        <v>21</v>
      </c>
      <c r="U14" s="77" t="s">
        <v>21</v>
      </c>
      <c r="V14" s="78" t="s">
        <v>21</v>
      </c>
    </row>
    <row r="15" spans="1:22" ht="15" customHeight="1">
      <c r="A15" s="2"/>
      <c r="B15" s="20">
        <v>72.75</v>
      </c>
      <c r="C15" s="73">
        <f t="shared" si="5"/>
        <v>163.37229381975</v>
      </c>
      <c r="D15" s="74">
        <v>165</v>
      </c>
      <c r="E15" s="22"/>
      <c r="F15" s="23">
        <v>165</v>
      </c>
      <c r="G15" s="24">
        <f t="shared" si="0"/>
        <v>-1.6277061802499873</v>
      </c>
      <c r="H15" s="25">
        <f t="shared" si="6"/>
        <v>-0.007076983392391249</v>
      </c>
      <c r="I15" s="26" t="s">
        <v>3</v>
      </c>
      <c r="J15" s="27">
        <v>0.0025</v>
      </c>
      <c r="K15" s="75"/>
      <c r="L15" s="23">
        <v>164</v>
      </c>
      <c r="M15" s="24">
        <f t="shared" si="1"/>
        <v>-0.6277061802499873</v>
      </c>
      <c r="N15" s="25">
        <f t="shared" si="2"/>
        <v>-0.0027291573054347273</v>
      </c>
      <c r="O15" s="26" t="s">
        <v>3</v>
      </c>
      <c r="P15" s="27">
        <v>0.0025</v>
      </c>
      <c r="Q15" s="72"/>
      <c r="R15" s="76" t="s">
        <v>21</v>
      </c>
      <c r="S15" s="77" t="s">
        <v>21</v>
      </c>
      <c r="T15" s="77" t="s">
        <v>21</v>
      </c>
      <c r="U15" s="77" t="s">
        <v>21</v>
      </c>
      <c r="V15" s="78" t="s">
        <v>21</v>
      </c>
    </row>
    <row r="16" spans="1:22" ht="15" customHeight="1">
      <c r="A16" s="2"/>
      <c r="B16" s="20">
        <v>43.75</v>
      </c>
      <c r="C16" s="73">
        <f t="shared" si="5"/>
        <v>98.24794301875001</v>
      </c>
      <c r="D16" s="74">
        <v>100</v>
      </c>
      <c r="E16" s="22"/>
      <c r="F16" s="23">
        <v>98</v>
      </c>
      <c r="G16" s="24">
        <f t="shared" si="0"/>
        <v>0.24794301875000713</v>
      </c>
      <c r="H16" s="25">
        <f t="shared" si="6"/>
        <v>0.001078013125000031</v>
      </c>
      <c r="I16" s="26" t="s">
        <v>3</v>
      </c>
      <c r="J16" s="27">
        <v>0.0025</v>
      </c>
      <c r="K16" s="75"/>
      <c r="L16" s="23">
        <v>99</v>
      </c>
      <c r="M16" s="24">
        <f t="shared" si="1"/>
        <v>-0.7520569812499929</v>
      </c>
      <c r="N16" s="25">
        <f t="shared" si="2"/>
        <v>-0.0032698129619564906</v>
      </c>
      <c r="O16" s="26" t="s">
        <v>3</v>
      </c>
      <c r="P16" s="27">
        <v>0.0025</v>
      </c>
      <c r="Q16" s="72"/>
      <c r="R16" s="76" t="s">
        <v>21</v>
      </c>
      <c r="S16" s="77" t="s">
        <v>21</v>
      </c>
      <c r="T16" s="77" t="s">
        <v>21</v>
      </c>
      <c r="U16" s="77" t="s">
        <v>21</v>
      </c>
      <c r="V16" s="78" t="s">
        <v>21</v>
      </c>
    </row>
    <row r="17" spans="1:22" ht="15" customHeight="1">
      <c r="A17" s="2"/>
      <c r="B17" s="20">
        <v>29.25</v>
      </c>
      <c r="C17" s="73">
        <f t="shared" si="5"/>
        <v>65.68576761825</v>
      </c>
      <c r="D17" s="74">
        <v>65</v>
      </c>
      <c r="E17" s="22"/>
      <c r="F17" s="23">
        <v>66</v>
      </c>
      <c r="G17" s="24">
        <f t="shared" si="0"/>
        <v>-0.3142323817500028</v>
      </c>
      <c r="H17" s="25">
        <f t="shared" si="6"/>
        <v>-0.0013662277467391425</v>
      </c>
      <c r="I17" s="26" t="s">
        <v>3</v>
      </c>
      <c r="J17" s="27">
        <v>0.0025</v>
      </c>
      <c r="K17" s="75"/>
      <c r="L17" s="23">
        <v>65</v>
      </c>
      <c r="M17" s="24">
        <f t="shared" si="1"/>
        <v>0.6857676182499972</v>
      </c>
      <c r="N17" s="25">
        <f t="shared" si="2"/>
        <v>0.0029815983402173792</v>
      </c>
      <c r="O17" s="26" t="s">
        <v>3</v>
      </c>
      <c r="P17" s="27">
        <v>0.0025</v>
      </c>
      <c r="Q17" s="72"/>
      <c r="R17" s="23">
        <v>65.7</v>
      </c>
      <c r="S17" s="24">
        <f t="shared" si="3"/>
        <v>-0.01423238175000563</v>
      </c>
      <c r="T17" s="25">
        <f t="shared" si="4"/>
        <v>-6.187992065219839E-05</v>
      </c>
      <c r="U17" s="26" t="s">
        <v>3</v>
      </c>
      <c r="V17" s="27">
        <v>0.0025</v>
      </c>
    </row>
    <row r="18" spans="1:22" ht="15" customHeight="1">
      <c r="A18" s="2"/>
      <c r="B18" s="20">
        <v>26.25</v>
      </c>
      <c r="C18" s="73">
        <f t="shared" si="5"/>
        <v>58.948765811250006</v>
      </c>
      <c r="D18" s="74">
        <v>60</v>
      </c>
      <c r="E18" s="22"/>
      <c r="F18" s="23">
        <v>59</v>
      </c>
      <c r="G18" s="24">
        <f t="shared" si="0"/>
        <v>-0.0512341887499943</v>
      </c>
      <c r="H18" s="25">
        <f t="shared" si="6"/>
        <v>-0.00022275734239127958</v>
      </c>
      <c r="I18" s="26" t="s">
        <v>3</v>
      </c>
      <c r="J18" s="27">
        <v>0.0025</v>
      </c>
      <c r="K18" s="75"/>
      <c r="L18" s="23">
        <v>58</v>
      </c>
      <c r="M18" s="24">
        <f t="shared" si="1"/>
        <v>0.9487658112500057</v>
      </c>
      <c r="N18" s="25">
        <f t="shared" si="2"/>
        <v>0.004125068744565242</v>
      </c>
      <c r="O18" s="26" t="s">
        <v>3</v>
      </c>
      <c r="P18" s="27">
        <v>0.0025</v>
      </c>
      <c r="Q18" s="72"/>
      <c r="R18" s="23">
        <v>59</v>
      </c>
      <c r="S18" s="24">
        <f t="shared" si="3"/>
        <v>-0.0512341887499943</v>
      </c>
      <c r="T18" s="25">
        <f t="shared" si="4"/>
        <v>-0.00022275734239127958</v>
      </c>
      <c r="U18" s="26" t="s">
        <v>3</v>
      </c>
      <c r="V18" s="27">
        <v>0.0025</v>
      </c>
    </row>
    <row r="19" spans="1:22" ht="15" customHeight="1">
      <c r="A19" s="2"/>
      <c r="B19" s="20">
        <v>20.5</v>
      </c>
      <c r="C19" s="73">
        <f t="shared" si="5"/>
        <v>46.0361790145</v>
      </c>
      <c r="D19" s="74">
        <v>45</v>
      </c>
      <c r="E19" s="22"/>
      <c r="F19" s="23">
        <v>46</v>
      </c>
      <c r="G19" s="24">
        <f t="shared" si="0"/>
        <v>0.03617901450000005</v>
      </c>
      <c r="H19" s="25">
        <f t="shared" si="6"/>
        <v>0.00015730006304347848</v>
      </c>
      <c r="I19" s="26" t="s">
        <v>3</v>
      </c>
      <c r="J19" s="27">
        <v>0.0025</v>
      </c>
      <c r="K19" s="75"/>
      <c r="L19" s="23">
        <v>45</v>
      </c>
      <c r="M19" s="24">
        <f t="shared" si="1"/>
        <v>1.0361790145</v>
      </c>
      <c r="N19" s="25">
        <f t="shared" si="2"/>
        <v>0.00450512615</v>
      </c>
      <c r="O19" s="26" t="s">
        <v>3</v>
      </c>
      <c r="P19" s="27">
        <v>0.0025</v>
      </c>
      <c r="Q19" s="72"/>
      <c r="R19" s="23">
        <v>46</v>
      </c>
      <c r="S19" s="24">
        <f t="shared" si="3"/>
        <v>0.03617901450000005</v>
      </c>
      <c r="T19" s="25">
        <f t="shared" si="4"/>
        <v>0.00015730006304347848</v>
      </c>
      <c r="U19" s="26" t="s">
        <v>3</v>
      </c>
      <c r="V19" s="27">
        <v>0.0025</v>
      </c>
    </row>
    <row r="20" spans="1:22" ht="15" customHeight="1">
      <c r="A20" s="2"/>
      <c r="B20" s="20">
        <v>11.75</v>
      </c>
      <c r="C20" s="73">
        <f t="shared" si="5"/>
        <v>26.386590410750003</v>
      </c>
      <c r="D20" s="74">
        <v>25</v>
      </c>
      <c r="E20" s="22"/>
      <c r="F20" s="23">
        <v>26</v>
      </c>
      <c r="G20" s="24">
        <f t="shared" si="0"/>
        <v>0.3865904107500029</v>
      </c>
      <c r="H20" s="25">
        <f t="shared" si="6"/>
        <v>0.0016808278728260996</v>
      </c>
      <c r="I20" s="26" t="s">
        <v>3</v>
      </c>
      <c r="J20" s="27">
        <v>0.0025</v>
      </c>
      <c r="K20" s="75"/>
      <c r="L20" s="23">
        <v>56</v>
      </c>
      <c r="M20" s="24">
        <f t="shared" si="1"/>
        <v>-29.613409589249997</v>
      </c>
      <c r="N20" s="25">
        <f t="shared" si="2"/>
        <v>-0.12875395473586956</v>
      </c>
      <c r="O20" s="26" t="s">
        <v>3</v>
      </c>
      <c r="P20" s="27">
        <v>0.0025</v>
      </c>
      <c r="Q20" s="72"/>
      <c r="R20" s="23">
        <v>26.4</v>
      </c>
      <c r="S20" s="24">
        <f t="shared" si="3"/>
        <v>-0.01340958924999569</v>
      </c>
      <c r="T20" s="25">
        <f t="shared" si="4"/>
        <v>-5.8302561956503004E-05</v>
      </c>
      <c r="U20" s="26" t="s">
        <v>3</v>
      </c>
      <c r="V20" s="27">
        <v>0.0025</v>
      </c>
    </row>
    <row r="21" spans="1:22" ht="15" customHeight="1">
      <c r="A21" s="2"/>
      <c r="B21" s="20">
        <v>7.25</v>
      </c>
      <c r="C21" s="73">
        <f t="shared" si="5"/>
        <v>16.28108770025</v>
      </c>
      <c r="D21" s="74">
        <v>15</v>
      </c>
      <c r="E21" s="22"/>
      <c r="F21" s="23">
        <v>16</v>
      </c>
      <c r="G21" s="24">
        <f t="shared" si="0"/>
        <v>0.2810877002500014</v>
      </c>
      <c r="H21" s="25">
        <f t="shared" si="6"/>
        <v>0.0012221204358695713</v>
      </c>
      <c r="I21" s="26" t="s">
        <v>3</v>
      </c>
      <c r="J21" s="27">
        <v>0.0025</v>
      </c>
      <c r="K21" s="75"/>
      <c r="L21" s="23">
        <v>16</v>
      </c>
      <c r="M21" s="24">
        <f t="shared" si="1"/>
        <v>0.2810877002500014</v>
      </c>
      <c r="N21" s="25">
        <f t="shared" si="2"/>
        <v>0.0012221204358695713</v>
      </c>
      <c r="O21" s="26" t="s">
        <v>3</v>
      </c>
      <c r="P21" s="27">
        <v>0.0025</v>
      </c>
      <c r="Q21" s="72"/>
      <c r="R21" s="23">
        <v>16.3</v>
      </c>
      <c r="S21" s="24">
        <f t="shared" si="3"/>
        <v>-0.018912299749999306</v>
      </c>
      <c r="T21" s="25">
        <f t="shared" si="4"/>
        <v>-8.222739021738829E-05</v>
      </c>
      <c r="U21" s="26" t="s">
        <v>3</v>
      </c>
      <c r="V21" s="27">
        <v>0.0025</v>
      </c>
    </row>
    <row r="22" spans="1:22" ht="15" customHeight="1">
      <c r="A22" s="2"/>
      <c r="B22" s="20">
        <v>0</v>
      </c>
      <c r="C22" s="73">
        <f>B22*2.245667269</f>
        <v>0</v>
      </c>
      <c r="D22" s="74">
        <v>0</v>
      </c>
      <c r="E22" s="22"/>
      <c r="F22" s="23">
        <v>0</v>
      </c>
      <c r="G22" s="24">
        <f t="shared" si="0"/>
        <v>0</v>
      </c>
      <c r="H22" s="25">
        <f t="shared" si="6"/>
        <v>0</v>
      </c>
      <c r="I22" s="26" t="s">
        <v>3</v>
      </c>
      <c r="J22" s="27">
        <v>0.0025</v>
      </c>
      <c r="K22" s="75"/>
      <c r="L22" s="23">
        <v>0</v>
      </c>
      <c r="M22" s="24">
        <f t="shared" si="1"/>
        <v>0</v>
      </c>
      <c r="N22" s="25">
        <f t="shared" si="2"/>
        <v>0</v>
      </c>
      <c r="O22" s="26" t="s">
        <v>3</v>
      </c>
      <c r="P22" s="27">
        <v>0.0025</v>
      </c>
      <c r="Q22" s="72"/>
      <c r="R22" s="23">
        <v>0</v>
      </c>
      <c r="S22" s="24">
        <f t="shared" si="3"/>
        <v>0</v>
      </c>
      <c r="T22" s="25">
        <f t="shared" si="4"/>
        <v>0</v>
      </c>
      <c r="U22" s="26" t="s">
        <v>3</v>
      </c>
      <c r="V22" s="27">
        <v>0.0025</v>
      </c>
    </row>
    <row r="23" spans="2:16" ht="15" customHeight="1">
      <c r="B23" s="8"/>
      <c r="C23" s="8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22" ht="18" customHeight="1">
      <c r="B24" s="12" t="s">
        <v>10</v>
      </c>
      <c r="C24" s="12"/>
      <c r="D24" s="48" t="s">
        <v>11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6"/>
      <c r="R24" s="46"/>
      <c r="S24" s="46"/>
      <c r="T24" s="46"/>
      <c r="U24" s="46"/>
      <c r="V24" s="46"/>
    </row>
    <row r="25" spans="2:22" ht="18" customHeight="1">
      <c r="B25" s="10"/>
      <c r="C25" s="10"/>
      <c r="D25" s="48" t="s">
        <v>12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6"/>
      <c r="R25" s="46"/>
      <c r="S25" s="46"/>
      <c r="T25" s="46"/>
      <c r="U25" s="46"/>
      <c r="V25" s="46"/>
    </row>
    <row r="26" spans="2:22" ht="18" customHeight="1">
      <c r="B26" s="11"/>
      <c r="C26" s="11"/>
      <c r="D26" s="48" t="s">
        <v>13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6"/>
      <c r="R26" s="46"/>
      <c r="S26" s="46"/>
      <c r="T26" s="46"/>
      <c r="U26" s="46"/>
      <c r="V26" s="46"/>
    </row>
    <row r="27" spans="2:22" ht="18" customHeight="1">
      <c r="B27" s="8"/>
      <c r="C27" s="8"/>
      <c r="D27" s="44" t="s">
        <v>20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6"/>
      <c r="S27" s="46"/>
      <c r="T27" s="46"/>
      <c r="U27" s="46"/>
      <c r="V27" s="46"/>
    </row>
  </sheetData>
  <sheetProtection selectLockedCells="1"/>
  <protectedRanges>
    <protectedRange sqref="D4" name="Range10"/>
    <protectedRange sqref="M3:P4" name="Range9"/>
    <protectedRange sqref="G3" name="Range8"/>
    <protectedRange sqref="D3" name="Range7"/>
    <protectedRange sqref="H2" name="Range6"/>
    <protectedRange sqref="I1" name="Range5"/>
    <protectedRange sqref="D24:P27" name="Range4"/>
    <protectedRange sqref="L8:L22 R8:R22" name="Range3"/>
    <protectedRange sqref="F8:F22" name="Range2"/>
    <protectedRange sqref="B8:B22" name="Range1"/>
  </protectedRanges>
  <mergeCells count="26">
    <mergeCell ref="D24:V24"/>
    <mergeCell ref="D25:V25"/>
    <mergeCell ref="D26:V26"/>
    <mergeCell ref="L6:P6"/>
    <mergeCell ref="M7:N7"/>
    <mergeCell ref="O7:P7"/>
    <mergeCell ref="D27:V27"/>
    <mergeCell ref="M3:P3"/>
    <mergeCell ref="G7:H7"/>
    <mergeCell ref="I7:J7"/>
    <mergeCell ref="B6:D6"/>
    <mergeCell ref="F6:J6"/>
    <mergeCell ref="G3:H3"/>
    <mergeCell ref="R6:V6"/>
    <mergeCell ref="S7:T7"/>
    <mergeCell ref="U7:V7"/>
    <mergeCell ref="G1:H1"/>
    <mergeCell ref="B4:C4"/>
    <mergeCell ref="D4:F4"/>
    <mergeCell ref="I4:L4"/>
    <mergeCell ref="M4:P4"/>
    <mergeCell ref="I1:P1"/>
    <mergeCell ref="B2:G2"/>
    <mergeCell ref="H2:P2"/>
    <mergeCell ref="B3:C3"/>
    <mergeCell ref="D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34" sqref="F34"/>
    </sheetView>
  </sheetViews>
  <sheetFormatPr defaultColWidth="9.140625" defaultRowHeight="12.75"/>
  <cols>
    <col min="2" max="2" width="9.28125" style="0" customWidth="1"/>
    <col min="4" max="4" width="9.28125" style="0" customWidth="1"/>
    <col min="5" max="5" width="4.140625" style="0" customWidth="1"/>
    <col min="6" max="6" width="9.28125" style="0" customWidth="1"/>
    <col min="7" max="7" width="9.140625" style="0" customWidth="1"/>
    <col min="8" max="8" width="7.57421875" style="0" customWidth="1"/>
    <col min="9" max="9" width="9.28125" style="0" customWidth="1"/>
    <col min="10" max="10" width="3.28125" style="0" customWidth="1"/>
    <col min="11" max="11" width="9.28125" style="0" customWidth="1"/>
  </cols>
  <sheetData>
    <row r="1" spans="2:11" ht="18" customHeight="1">
      <c r="B1" s="35" t="s">
        <v>6</v>
      </c>
      <c r="C1" s="36"/>
      <c r="D1" s="62" t="s">
        <v>15</v>
      </c>
      <c r="E1" s="63"/>
      <c r="F1" s="63"/>
      <c r="G1" s="63"/>
      <c r="H1" s="33"/>
      <c r="I1" s="33"/>
      <c r="J1" s="51"/>
      <c r="K1" s="52"/>
    </row>
    <row r="2" spans="2:11" ht="25.5" customHeight="1">
      <c r="B2" s="42" t="s">
        <v>25</v>
      </c>
      <c r="C2" s="50"/>
      <c r="D2" s="50"/>
      <c r="E2" s="50"/>
      <c r="F2" s="50"/>
      <c r="G2" s="50"/>
      <c r="H2" s="62" t="s">
        <v>31</v>
      </c>
      <c r="I2" s="67"/>
      <c r="J2" s="67"/>
      <c r="K2" s="67"/>
    </row>
    <row r="3" spans="2:11" ht="19.5" customHeight="1">
      <c r="B3" s="37" t="s">
        <v>16</v>
      </c>
      <c r="C3" s="38"/>
      <c r="D3" s="62" t="s">
        <v>17</v>
      </c>
      <c r="E3" s="62"/>
      <c r="F3" s="13" t="s">
        <v>18</v>
      </c>
      <c r="G3" s="34" t="s">
        <v>33</v>
      </c>
      <c r="H3" s="66"/>
      <c r="I3" s="30" t="s">
        <v>36</v>
      </c>
      <c r="J3" s="13"/>
      <c r="K3" s="7"/>
    </row>
    <row r="4" spans="2:11" ht="19.5" customHeight="1">
      <c r="B4" s="37" t="s">
        <v>27</v>
      </c>
      <c r="C4" s="50"/>
      <c r="D4" s="70">
        <v>30</v>
      </c>
      <c r="E4" s="68" t="s">
        <v>1</v>
      </c>
      <c r="F4" s="69"/>
      <c r="G4" s="32" t="s">
        <v>29</v>
      </c>
      <c r="H4" s="31"/>
      <c r="I4" s="64" t="s">
        <v>34</v>
      </c>
      <c r="J4" s="65"/>
      <c r="K4" s="65"/>
    </row>
    <row r="5" spans="2:11" ht="20.25" customHeight="1">
      <c r="B5" s="37" t="s">
        <v>7</v>
      </c>
      <c r="C5" s="38"/>
      <c r="D5" s="62" t="s">
        <v>32</v>
      </c>
      <c r="E5" s="62"/>
      <c r="F5" s="62"/>
      <c r="G5" s="60" t="s">
        <v>28</v>
      </c>
      <c r="H5" s="61"/>
      <c r="I5" s="62" t="s">
        <v>35</v>
      </c>
      <c r="J5" s="63"/>
      <c r="K5" s="63"/>
    </row>
    <row r="6" spans="2:11" ht="15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5" customHeight="1">
      <c r="B7" s="53" t="s">
        <v>0</v>
      </c>
      <c r="C7" s="53"/>
      <c r="D7" s="53"/>
      <c r="E7" s="16"/>
      <c r="F7" s="54" t="s">
        <v>26</v>
      </c>
      <c r="G7" s="55"/>
      <c r="H7" s="55"/>
      <c r="I7" s="55"/>
      <c r="J7" s="55"/>
      <c r="K7" s="56"/>
    </row>
    <row r="8" spans="1:11" ht="15" customHeight="1">
      <c r="A8" s="1"/>
      <c r="B8" s="15" t="s">
        <v>1</v>
      </c>
      <c r="C8" s="15" t="s">
        <v>24</v>
      </c>
      <c r="D8" s="17" t="s">
        <v>9</v>
      </c>
      <c r="E8" s="18"/>
      <c r="F8" s="15" t="s">
        <v>1</v>
      </c>
      <c r="G8" s="19" t="s">
        <v>24</v>
      </c>
      <c r="H8" s="57" t="s">
        <v>4</v>
      </c>
      <c r="I8" s="58"/>
      <c r="J8" s="59" t="s">
        <v>5</v>
      </c>
      <c r="K8" s="58"/>
    </row>
    <row r="9" spans="1:11" ht="15" customHeight="1">
      <c r="A9" s="2"/>
      <c r="B9" s="20">
        <v>0</v>
      </c>
      <c r="C9" s="28">
        <f>B9*0.684482</f>
        <v>0</v>
      </c>
      <c r="D9" s="21">
        <v>0</v>
      </c>
      <c r="E9" s="22"/>
      <c r="F9" s="23">
        <v>0</v>
      </c>
      <c r="G9" s="29">
        <f>F9*0.06804596391+1</f>
        <v>1</v>
      </c>
      <c r="H9" s="24" t="s">
        <v>1</v>
      </c>
      <c r="I9" s="25">
        <f>(B9-F9)/$D$4</f>
        <v>0</v>
      </c>
      <c r="J9" s="26" t="s">
        <v>3</v>
      </c>
      <c r="K9" s="27">
        <v>0.0025</v>
      </c>
    </row>
    <row r="10" spans="1:11" ht="15" customHeight="1">
      <c r="A10" s="2"/>
      <c r="B10" s="20">
        <v>4.41</v>
      </c>
      <c r="C10" s="28">
        <f>B10*0.06804596391+1</f>
        <v>1.3000827008431</v>
      </c>
      <c r="D10" s="21">
        <v>1.3</v>
      </c>
      <c r="E10" s="22"/>
      <c r="F10" s="23">
        <v>4.4</v>
      </c>
      <c r="G10" s="29">
        <f aca="true" t="shared" si="0" ref="G10:G25">F10*0.06804596391+1</f>
        <v>1.299402241204</v>
      </c>
      <c r="H10" s="24" t="s">
        <v>1</v>
      </c>
      <c r="I10" s="25">
        <f aca="true" t="shared" si="1" ref="I10:I25">(B10-F10)/$D$4</f>
        <v>0.0003333333333333262</v>
      </c>
      <c r="J10" s="26" t="s">
        <v>3</v>
      </c>
      <c r="K10" s="27">
        <v>0.0025</v>
      </c>
    </row>
    <row r="11" spans="1:14" ht="15" customHeight="1">
      <c r="A11" s="2"/>
      <c r="B11" s="20">
        <v>7.35</v>
      </c>
      <c r="C11" s="28">
        <f aca="true" t="shared" si="2" ref="C11:C25">B11*0.06804596391+1</f>
        <v>1.5001378347385002</v>
      </c>
      <c r="D11" s="21">
        <v>1.5</v>
      </c>
      <c r="E11" s="22"/>
      <c r="F11" s="23">
        <v>7.3</v>
      </c>
      <c r="G11" s="29">
        <f t="shared" si="0"/>
        <v>1.496735536543</v>
      </c>
      <c r="H11" s="24" t="s">
        <v>1</v>
      </c>
      <c r="I11" s="25">
        <f t="shared" si="1"/>
        <v>0.0016666666666666607</v>
      </c>
      <c r="J11" s="26" t="s">
        <v>3</v>
      </c>
      <c r="K11" s="27">
        <v>0.0025</v>
      </c>
      <c r="N11" s="14"/>
    </row>
    <row r="12" spans="1:14" ht="15" customHeight="1">
      <c r="A12" s="2"/>
      <c r="B12" s="20">
        <v>11.77</v>
      </c>
      <c r="C12" s="28">
        <f t="shared" si="2"/>
        <v>1.8009009952207</v>
      </c>
      <c r="D12" s="21">
        <v>1.8</v>
      </c>
      <c r="E12" s="22"/>
      <c r="F12" s="23">
        <v>11.8</v>
      </c>
      <c r="G12" s="29">
        <f t="shared" si="0"/>
        <v>1.8029423741380002</v>
      </c>
      <c r="H12" s="24" t="s">
        <v>1</v>
      </c>
      <c r="I12" s="25">
        <f t="shared" si="1"/>
        <v>-0.001000000000000038</v>
      </c>
      <c r="J12" s="26" t="s">
        <v>3</v>
      </c>
      <c r="K12" s="27">
        <v>0.0025</v>
      </c>
      <c r="N12" s="14"/>
    </row>
    <row r="13" spans="1:14" ht="15" customHeight="1">
      <c r="A13" s="2"/>
      <c r="B13" s="20">
        <v>14.7</v>
      </c>
      <c r="C13" s="28">
        <f t="shared" si="2"/>
        <v>2.0002756694770003</v>
      </c>
      <c r="D13" s="21">
        <v>2</v>
      </c>
      <c r="E13" s="22"/>
      <c r="F13" s="23">
        <v>14.7</v>
      </c>
      <c r="G13" s="29">
        <f t="shared" si="0"/>
        <v>2.0002756694770003</v>
      </c>
      <c r="H13" s="24" t="s">
        <v>1</v>
      </c>
      <c r="I13" s="25">
        <f t="shared" si="1"/>
        <v>0</v>
      </c>
      <c r="J13" s="26" t="s">
        <v>3</v>
      </c>
      <c r="K13" s="27">
        <v>0.0025</v>
      </c>
      <c r="N13" s="14"/>
    </row>
    <row r="14" spans="1:14" ht="15" customHeight="1">
      <c r="A14" s="2"/>
      <c r="B14" s="20">
        <v>20.57</v>
      </c>
      <c r="C14" s="28">
        <f t="shared" si="2"/>
        <v>2.3997054776287</v>
      </c>
      <c r="D14" s="21">
        <v>2.4</v>
      </c>
      <c r="E14" s="22"/>
      <c r="F14" s="23">
        <v>20.6</v>
      </c>
      <c r="G14" s="29">
        <f t="shared" si="0"/>
        <v>2.4017468565460005</v>
      </c>
      <c r="H14" s="24" t="s">
        <v>1</v>
      </c>
      <c r="I14" s="25">
        <f t="shared" si="1"/>
        <v>-0.001000000000000038</v>
      </c>
      <c r="J14" s="26" t="s">
        <v>3</v>
      </c>
      <c r="K14" s="27">
        <v>0.0025</v>
      </c>
      <c r="N14" s="14"/>
    </row>
    <row r="15" spans="1:14" ht="15" customHeight="1">
      <c r="A15" s="2"/>
      <c r="B15" s="20">
        <v>26.45</v>
      </c>
      <c r="C15" s="28">
        <f t="shared" si="2"/>
        <v>2.7998157454195</v>
      </c>
      <c r="D15" s="21">
        <v>2.8</v>
      </c>
      <c r="E15" s="22"/>
      <c r="F15" s="23">
        <v>26.5</v>
      </c>
      <c r="G15" s="29">
        <f t="shared" si="0"/>
        <v>2.8032180436150003</v>
      </c>
      <c r="H15" s="24" t="s">
        <v>1</v>
      </c>
      <c r="I15" s="25">
        <f t="shared" si="1"/>
        <v>-0.0016666666666666904</v>
      </c>
      <c r="J15" s="26" t="s">
        <v>3</v>
      </c>
      <c r="K15" s="27">
        <v>0.0025</v>
      </c>
      <c r="N15" s="14"/>
    </row>
    <row r="16" spans="1:11" ht="15" customHeight="1">
      <c r="A16" s="2"/>
      <c r="B16" s="20">
        <v>29.39</v>
      </c>
      <c r="C16" s="28">
        <f t="shared" si="2"/>
        <v>2.9998708793149005</v>
      </c>
      <c r="D16" s="21">
        <v>3</v>
      </c>
      <c r="E16" s="22"/>
      <c r="F16" s="23">
        <v>29.4</v>
      </c>
      <c r="G16" s="29">
        <f t="shared" si="0"/>
        <v>3.000551338954</v>
      </c>
      <c r="H16" s="24" t="s">
        <v>1</v>
      </c>
      <c r="I16" s="25">
        <f t="shared" si="1"/>
        <v>-0.000333333333333267</v>
      </c>
      <c r="J16" s="26" t="s">
        <v>3</v>
      </c>
      <c r="K16" s="27">
        <v>0.0025</v>
      </c>
    </row>
    <row r="17" spans="1:11" ht="15" customHeight="1">
      <c r="A17" s="2"/>
      <c r="B17" s="20">
        <v>35.27</v>
      </c>
      <c r="C17" s="28">
        <f t="shared" si="2"/>
        <v>3.3999811471057004</v>
      </c>
      <c r="D17" s="21">
        <v>3.4</v>
      </c>
      <c r="E17" s="22"/>
      <c r="F17" s="23">
        <v>35</v>
      </c>
      <c r="G17" s="29">
        <f t="shared" si="0"/>
        <v>3.38160873685</v>
      </c>
      <c r="H17" s="24" t="s">
        <v>1</v>
      </c>
      <c r="I17" s="25">
        <f t="shared" si="1"/>
        <v>0.009000000000000103</v>
      </c>
      <c r="J17" s="26" t="s">
        <v>3</v>
      </c>
      <c r="K17" s="27">
        <v>0.0025</v>
      </c>
    </row>
    <row r="18" spans="1:11" ht="15" customHeight="1">
      <c r="A18" s="2"/>
      <c r="B18" s="20">
        <v>29.3</v>
      </c>
      <c r="C18" s="28">
        <f t="shared" si="2"/>
        <v>2.993746742563</v>
      </c>
      <c r="D18" s="21">
        <v>3</v>
      </c>
      <c r="E18" s="22"/>
      <c r="F18" s="23">
        <v>29.4</v>
      </c>
      <c r="G18" s="29">
        <f t="shared" si="0"/>
        <v>3.000551338954</v>
      </c>
      <c r="H18" s="24" t="s">
        <v>1</v>
      </c>
      <c r="I18" s="25">
        <f t="shared" si="1"/>
        <v>-0.0033333333333332624</v>
      </c>
      <c r="J18" s="26" t="s">
        <v>3</v>
      </c>
      <c r="K18" s="27">
        <v>0.0025</v>
      </c>
    </row>
    <row r="19" spans="1:11" ht="15" customHeight="1">
      <c r="A19" s="2"/>
      <c r="B19" s="20">
        <v>26.5</v>
      </c>
      <c r="C19" s="28">
        <f t="shared" si="2"/>
        <v>2.8032180436150003</v>
      </c>
      <c r="D19" s="21">
        <v>2.8</v>
      </c>
      <c r="E19" s="22"/>
      <c r="F19" s="23">
        <v>26.5</v>
      </c>
      <c r="G19" s="29">
        <f t="shared" si="0"/>
        <v>2.8032180436150003</v>
      </c>
      <c r="H19" s="24" t="s">
        <v>1</v>
      </c>
      <c r="I19" s="25">
        <f t="shared" si="1"/>
        <v>0</v>
      </c>
      <c r="J19" s="26" t="s">
        <v>3</v>
      </c>
      <c r="K19" s="27">
        <v>0.0025</v>
      </c>
    </row>
    <row r="20" spans="1:11" ht="15" customHeight="1">
      <c r="A20" s="2"/>
      <c r="B20" s="20">
        <v>20.5</v>
      </c>
      <c r="C20" s="28">
        <f t="shared" si="2"/>
        <v>2.394942260155</v>
      </c>
      <c r="D20" s="21">
        <v>2.4</v>
      </c>
      <c r="E20" s="22"/>
      <c r="F20" s="23">
        <v>20.5</v>
      </c>
      <c r="G20" s="29">
        <f t="shared" si="0"/>
        <v>2.394942260155</v>
      </c>
      <c r="H20" s="24" t="s">
        <v>1</v>
      </c>
      <c r="I20" s="25">
        <f t="shared" si="1"/>
        <v>0</v>
      </c>
      <c r="J20" s="26" t="s">
        <v>3</v>
      </c>
      <c r="K20" s="27">
        <v>0.0025</v>
      </c>
    </row>
    <row r="21" spans="1:11" ht="15" customHeight="1">
      <c r="A21" s="2"/>
      <c r="B21" s="20">
        <v>14.7</v>
      </c>
      <c r="C21" s="28">
        <f t="shared" si="2"/>
        <v>2.0002756694770003</v>
      </c>
      <c r="D21" s="21">
        <v>2</v>
      </c>
      <c r="E21" s="22"/>
      <c r="F21" s="23">
        <v>14.7</v>
      </c>
      <c r="G21" s="29">
        <f t="shared" si="0"/>
        <v>2.0002756694770003</v>
      </c>
      <c r="H21" s="24" t="s">
        <v>1</v>
      </c>
      <c r="I21" s="25">
        <f t="shared" si="1"/>
        <v>0</v>
      </c>
      <c r="J21" s="26" t="s">
        <v>3</v>
      </c>
      <c r="K21" s="27">
        <v>0.0025</v>
      </c>
    </row>
    <row r="22" spans="1:11" ht="15" customHeight="1">
      <c r="A22" s="2"/>
      <c r="B22" s="20">
        <v>11.8</v>
      </c>
      <c r="C22" s="28">
        <f t="shared" si="2"/>
        <v>1.8029423741380002</v>
      </c>
      <c r="D22" s="21">
        <v>1.8</v>
      </c>
      <c r="E22" s="22"/>
      <c r="F22" s="23">
        <v>11.8</v>
      </c>
      <c r="G22" s="29">
        <f t="shared" si="0"/>
        <v>1.8029423741380002</v>
      </c>
      <c r="H22" s="24" t="s">
        <v>1</v>
      </c>
      <c r="I22" s="25">
        <f t="shared" si="1"/>
        <v>0</v>
      </c>
      <c r="J22" s="26" t="s">
        <v>3</v>
      </c>
      <c r="K22" s="27">
        <v>0.0025</v>
      </c>
    </row>
    <row r="23" spans="1:11" ht="15" customHeight="1">
      <c r="A23" s="2"/>
      <c r="B23" s="20">
        <v>7.3</v>
      </c>
      <c r="C23" s="28">
        <f t="shared" si="2"/>
        <v>1.496735536543</v>
      </c>
      <c r="D23" s="21">
        <v>1.5</v>
      </c>
      <c r="E23" s="22"/>
      <c r="F23" s="23">
        <v>7.3</v>
      </c>
      <c r="G23" s="29">
        <f t="shared" si="0"/>
        <v>1.496735536543</v>
      </c>
      <c r="H23" s="24" t="s">
        <v>1</v>
      </c>
      <c r="I23" s="25">
        <f t="shared" si="1"/>
        <v>0</v>
      </c>
      <c r="J23" s="26" t="s">
        <v>3</v>
      </c>
      <c r="K23" s="27">
        <v>0.0025</v>
      </c>
    </row>
    <row r="24" spans="1:11" ht="15" customHeight="1">
      <c r="A24" s="2"/>
      <c r="B24" s="20">
        <v>4.4</v>
      </c>
      <c r="C24" s="28">
        <f t="shared" si="2"/>
        <v>1.299402241204</v>
      </c>
      <c r="D24" s="21">
        <v>1.3</v>
      </c>
      <c r="E24" s="22"/>
      <c r="F24" s="23">
        <v>4.4</v>
      </c>
      <c r="G24" s="29">
        <f t="shared" si="0"/>
        <v>1.299402241204</v>
      </c>
      <c r="H24" s="24" t="s">
        <v>1</v>
      </c>
      <c r="I24" s="25">
        <f t="shared" si="1"/>
        <v>0</v>
      </c>
      <c r="J24" s="26" t="s">
        <v>3</v>
      </c>
      <c r="K24" s="27">
        <v>0.0025</v>
      </c>
    </row>
    <row r="25" spans="1:11" ht="15" customHeight="1">
      <c r="A25" s="2"/>
      <c r="B25" s="20">
        <v>0</v>
      </c>
      <c r="C25" s="28">
        <f t="shared" si="2"/>
        <v>1</v>
      </c>
      <c r="D25" s="21">
        <v>0</v>
      </c>
      <c r="E25" s="22"/>
      <c r="F25" s="23">
        <v>0</v>
      </c>
      <c r="G25" s="29">
        <f t="shared" si="0"/>
        <v>1</v>
      </c>
      <c r="H25" s="24" t="s">
        <v>1</v>
      </c>
      <c r="I25" s="25">
        <f t="shared" si="1"/>
        <v>0</v>
      </c>
      <c r="J25" s="26" t="s">
        <v>3</v>
      </c>
      <c r="K25" s="27">
        <v>0.0025</v>
      </c>
    </row>
    <row r="26" spans="2:11" ht="15" customHeight="1">
      <c r="B26" s="8"/>
      <c r="C26" s="8"/>
      <c r="D26" s="9"/>
      <c r="E26" s="9"/>
      <c r="F26" s="8"/>
      <c r="G26" s="8"/>
      <c r="H26" s="8"/>
      <c r="I26" s="8"/>
      <c r="J26" s="8"/>
      <c r="K26" s="8"/>
    </row>
    <row r="27" ht="18" customHeight="1">
      <c r="B27" s="12" t="s">
        <v>10</v>
      </c>
    </row>
    <row r="28" spans="2:11" ht="18" customHeight="1">
      <c r="B28" s="48" t="s">
        <v>11</v>
      </c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8" customHeight="1">
      <c r="B29" s="48" t="s">
        <v>12</v>
      </c>
      <c r="C29" s="49"/>
      <c r="D29" s="49"/>
      <c r="E29" s="49"/>
      <c r="F29" s="49"/>
      <c r="G29" s="49"/>
      <c r="H29" s="49"/>
      <c r="I29" s="49"/>
      <c r="J29" s="49"/>
      <c r="K29" s="46"/>
    </row>
    <row r="30" spans="2:11" ht="18" customHeight="1">
      <c r="B30" s="48" t="s">
        <v>13</v>
      </c>
      <c r="C30" s="49"/>
      <c r="D30" s="49"/>
      <c r="E30" s="49"/>
      <c r="F30" s="49"/>
      <c r="G30" s="49"/>
      <c r="H30" s="49"/>
      <c r="I30" s="49"/>
      <c r="J30" s="49"/>
      <c r="K30" s="46"/>
    </row>
    <row r="31" spans="2:11" ht="18" customHeight="1">
      <c r="B31" s="44" t="s">
        <v>20</v>
      </c>
      <c r="C31" s="46"/>
      <c r="D31" s="46"/>
      <c r="E31" s="46"/>
      <c r="F31" s="46"/>
      <c r="G31" s="46"/>
      <c r="H31" s="46"/>
      <c r="I31" s="46"/>
      <c r="J31" s="46"/>
      <c r="K31" s="46"/>
    </row>
  </sheetData>
  <sheetProtection/>
  <protectedRanges>
    <protectedRange sqref="D5" name="Range10"/>
    <protectedRange sqref="G3:G4" name="Range8"/>
    <protectedRange sqref="D3:D4" name="Range7"/>
    <protectedRange sqref="H2" name="Range6"/>
    <protectedRange sqref="J1" name="Range5"/>
    <protectedRange sqref="B28:B31 D28:J31" name="Range4"/>
    <protectedRange sqref="F9:G25" name="Range2"/>
    <protectedRange sqref="B9:B25" name="Range1"/>
  </protectedRanges>
  <mergeCells count="22">
    <mergeCell ref="B7:D7"/>
    <mergeCell ref="F7:K7"/>
    <mergeCell ref="I5:K5"/>
    <mergeCell ref="H8:I8"/>
    <mergeCell ref="J8:K8"/>
    <mergeCell ref="G5:H5"/>
    <mergeCell ref="B1:C1"/>
    <mergeCell ref="J1:K1"/>
    <mergeCell ref="B3:C3"/>
    <mergeCell ref="D3:E3"/>
    <mergeCell ref="B5:C5"/>
    <mergeCell ref="D5:F5"/>
    <mergeCell ref="B28:K28"/>
    <mergeCell ref="B31:K31"/>
    <mergeCell ref="B30:K30"/>
    <mergeCell ref="B29:K29"/>
    <mergeCell ref="D1:G1"/>
    <mergeCell ref="B2:G2"/>
    <mergeCell ref="H2:K2"/>
    <mergeCell ref="B4:C4"/>
    <mergeCell ref="E4:F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Burman</dc:creator>
  <cp:keywords/>
  <dc:description/>
  <cp:lastModifiedBy>Burman, Francois</cp:lastModifiedBy>
  <cp:lastPrinted>2013-03-24T13:13:09Z</cp:lastPrinted>
  <dcterms:created xsi:type="dcterms:W3CDTF">2003-10-08T00:07:18Z</dcterms:created>
  <dcterms:modified xsi:type="dcterms:W3CDTF">2020-08-10T20:30:51Z</dcterms:modified>
  <cp:category/>
  <cp:version/>
  <cp:contentType/>
  <cp:contentStatus/>
</cp:coreProperties>
</file>